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2635" windowHeight="11880" activeTab="2"/>
  </bookViews>
  <sheets>
    <sheet name="세입세출_총괄표" sheetId="2" r:id="rId1"/>
    <sheet name="세입결산서" sheetId="3" r:id="rId2"/>
    <sheet name="세출결산서" sheetId="4" r:id="rId3"/>
  </sheets>
  <definedNames>
    <definedName name="_xlnm.Print_Area" localSheetId="2">세출결산서!$A$1:$G$43</definedName>
  </definedNames>
  <calcPr calcId="144525"/>
</workbook>
</file>

<file path=xl/calcChain.xml><?xml version="1.0" encoding="utf-8"?>
<calcChain xmlns="http://schemas.openxmlformats.org/spreadsheetml/2006/main">
  <c r="D7" i="2" l="1"/>
  <c r="G15" i="4" l="1"/>
  <c r="G26" i="4"/>
  <c r="G23" i="4"/>
  <c r="G25" i="4"/>
  <c r="G24" i="4"/>
  <c r="D15" i="3"/>
  <c r="D14" i="3" s="1"/>
  <c r="E24" i="4" l="1"/>
  <c r="E23" i="4" s="1"/>
  <c r="E28" i="4"/>
  <c r="D28" i="4"/>
  <c r="F29" i="4"/>
  <c r="G29" i="4" s="1"/>
  <c r="F30" i="4"/>
  <c r="G30" i="4" s="1"/>
  <c r="F18" i="4" l="1"/>
  <c r="F19" i="4"/>
  <c r="F20" i="4"/>
  <c r="F21" i="4"/>
  <c r="F22" i="4"/>
  <c r="F42" i="4" l="1"/>
  <c r="F43" i="4"/>
  <c r="F41" i="4" s="1"/>
  <c r="F38" i="4"/>
  <c r="G38" i="4" s="1"/>
  <c r="F37" i="4"/>
  <c r="G37" i="4" s="1"/>
  <c r="F34" i="4" l="1"/>
  <c r="G34" i="4" s="1"/>
  <c r="F33" i="4"/>
  <c r="G33" i="4" s="1"/>
  <c r="E18" i="3"/>
  <c r="D18" i="3"/>
  <c r="B7" i="2" l="1"/>
  <c r="E40" i="4" l="1"/>
  <c r="E6" i="4" l="1"/>
  <c r="D27" i="4" l="1"/>
  <c r="D24" i="4"/>
  <c r="D16" i="4"/>
  <c r="F28" i="4" l="1"/>
  <c r="E15" i="3" l="1"/>
  <c r="F40" i="4" l="1"/>
  <c r="F39" i="4" s="1"/>
  <c r="E39" i="4"/>
  <c r="D40" i="4"/>
  <c r="D39" i="4" s="1"/>
  <c r="E27" i="4"/>
  <c r="D23" i="4"/>
  <c r="E16" i="4"/>
  <c r="E13" i="4"/>
  <c r="D13" i="4"/>
  <c r="D6" i="4"/>
  <c r="F6" i="4" s="1"/>
  <c r="G6" i="4" s="1"/>
  <c r="F24" i="4" l="1"/>
  <c r="F23" i="4"/>
  <c r="F13" i="4"/>
  <c r="G13" i="4" s="1"/>
  <c r="F16" i="4"/>
  <c r="G16" i="4" s="1"/>
  <c r="G28" i="4"/>
  <c r="F27" i="4"/>
  <c r="G27" i="4" s="1"/>
  <c r="E5" i="4"/>
  <c r="E4" i="4" s="1"/>
  <c r="D5" i="4"/>
  <c r="E12" i="3"/>
  <c r="E11" i="3" s="1"/>
  <c r="D12" i="3"/>
  <c r="D11" i="3" s="1"/>
  <c r="F5" i="4" l="1"/>
  <c r="G5" i="4" s="1"/>
  <c r="D4" i="4"/>
  <c r="G19" i="4" l="1"/>
  <c r="E14" i="3" l="1"/>
  <c r="F31" i="4" l="1"/>
  <c r="F32" i="4"/>
  <c r="G32" i="4" s="1"/>
  <c r="F35" i="4"/>
  <c r="G35" i="4" s="1"/>
  <c r="F36" i="4"/>
  <c r="G36" i="4" s="1"/>
  <c r="F26" i="4"/>
  <c r="F25" i="4"/>
  <c r="G22" i="4"/>
  <c r="G18" i="4"/>
  <c r="G20" i="4"/>
  <c r="G21" i="4"/>
  <c r="F17" i="4"/>
  <c r="G17" i="4" s="1"/>
  <c r="F15" i="4"/>
  <c r="F14" i="4"/>
  <c r="G14" i="4" s="1"/>
  <c r="F12" i="4"/>
  <c r="G12" i="4" s="1"/>
  <c r="F8" i="4"/>
  <c r="G8" i="4" s="1"/>
  <c r="F9" i="4"/>
  <c r="G9" i="4" s="1"/>
  <c r="F10" i="4"/>
  <c r="G10" i="4" s="1"/>
  <c r="F11" i="4"/>
  <c r="G11" i="4" s="1"/>
  <c r="F7" i="4"/>
  <c r="G7" i="4" s="1"/>
  <c r="F4" i="4" l="1"/>
  <c r="E17" i="3"/>
  <c r="E6" i="3"/>
  <c r="E5" i="3" s="1"/>
  <c r="E4" i="3" s="1"/>
  <c r="D17" i="3"/>
  <c r="D6" i="3"/>
  <c r="D5" i="3" s="1"/>
  <c r="D4" i="3" l="1"/>
</calcChain>
</file>

<file path=xl/sharedStrings.xml><?xml version="1.0" encoding="utf-8"?>
<sst xmlns="http://schemas.openxmlformats.org/spreadsheetml/2006/main" count="165" uniqueCount="88">
  <si>
    <t>총 계</t>
  </si>
  <si>
    <t>-</t>
  </si>
  <si>
    <t>대우수당</t>
  </si>
  <si>
    <t>기타보조금</t>
  </si>
  <si>
    <t>후원금</t>
  </si>
  <si>
    <t xml:space="preserve">  </t>
  </si>
  <si>
    <t>(단위 : 천원)</t>
  </si>
  <si>
    <t>총계</t>
  </si>
  <si>
    <t>보조금</t>
  </si>
  <si>
    <t>사무비</t>
  </si>
  <si>
    <t>재산조성비</t>
  </si>
  <si>
    <t>사업비</t>
  </si>
  <si>
    <t xml:space="preserve">(단위 : 천원) 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</si>
  <si>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</si>
  <si>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</si>
  <si>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</si>
  <si>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</si>
  <si>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</si>
  <si>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</si>
  <si>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</si>
  <si>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</si>
  <si>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인건비</t>
  </si>
  <si>
    <t>급여</t>
  </si>
  <si>
    <t>제수당</t>
  </si>
  <si>
    <t>사회보험</t>
  </si>
  <si>
    <t>처우개선비</t>
  </si>
  <si>
    <t>업무추진비</t>
  </si>
  <si>
    <t>기관운영비</t>
  </si>
  <si>
    <t>회의비</t>
  </si>
  <si>
    <t>일반운영비</t>
  </si>
  <si>
    <t>여비</t>
  </si>
  <si>
    <t>수용비 및 수수료</t>
  </si>
  <si>
    <t>차량비</t>
  </si>
  <si>
    <t>공공요금</t>
  </si>
  <si>
    <t>제세공과금</t>
  </si>
  <si>
    <t>기타운영비</t>
  </si>
  <si>
    <t>재산</t>
  </si>
  <si>
    <t>조성비</t>
  </si>
  <si>
    <t>시설비</t>
  </si>
  <si>
    <t>자산취득비</t>
  </si>
  <si>
    <t>시설장비 유지비</t>
  </si>
  <si>
    <t>예비비</t>
  </si>
  <si>
    <t>반환금</t>
  </si>
  <si>
    <t>퇴직금 및
 퇴직적립금</t>
    <phoneticPr fontId="4" type="noConversion"/>
  </si>
  <si>
    <t>예비비</t>
    <phoneticPr fontId="4" type="noConversion"/>
  </si>
  <si>
    <t>(반환금)</t>
    <phoneticPr fontId="4" type="noConversion"/>
  </si>
  <si>
    <t>증감(A-B)</t>
    <phoneticPr fontId="4" type="noConversion"/>
  </si>
  <si>
    <t>합계</t>
    <phoneticPr fontId="4" type="noConversion"/>
  </si>
  <si>
    <t>소계</t>
    <phoneticPr fontId="4" type="noConversion"/>
  </si>
  <si>
    <t xml:space="preserve">  </t>
    <phoneticPr fontId="4" type="noConversion"/>
  </si>
  <si>
    <t>-</t>
    <phoneticPr fontId="4" type="noConversion"/>
  </si>
  <si>
    <t>-</t>
    <phoneticPr fontId="4" type="noConversion"/>
  </si>
  <si>
    <t>법인전입금</t>
    <phoneticPr fontId="4" type="noConversion"/>
  </si>
  <si>
    <t>-</t>
    <phoneticPr fontId="4" type="noConversion"/>
  </si>
  <si>
    <t>-</t>
    <phoneticPr fontId="4" type="noConversion"/>
  </si>
  <si>
    <t>후원금</t>
    <phoneticPr fontId="4" type="noConversion"/>
  </si>
  <si>
    <r>
      <t xml:space="preserve">이월금
</t>
    </r>
    <r>
      <rPr>
        <sz val="9"/>
        <color rgb="FF000000"/>
        <rFont val="한컴돋움"/>
        <family val="1"/>
        <charset val="129"/>
      </rPr>
      <t>(전년도후원금)</t>
    </r>
    <phoneticPr fontId="4" type="noConversion"/>
  </si>
  <si>
    <t>후원금</t>
    <phoneticPr fontId="4" type="noConversion"/>
  </si>
  <si>
    <t>(후원금 이월)</t>
    <phoneticPr fontId="4" type="noConversion"/>
  </si>
  <si>
    <t>(법인전입금 이월)</t>
    <phoneticPr fontId="4" type="noConversion"/>
  </si>
  <si>
    <t>※서식근거:「사회복지법인 및 사회복지시설 재무‧회계규칙」 규정에 의거함</t>
    <phoneticPr fontId="4" type="noConversion"/>
  </si>
  <si>
    <t xml:space="preserve">세 입 </t>
    <phoneticPr fontId="4" type="noConversion"/>
  </si>
  <si>
    <t xml:space="preserve">세 출 </t>
    <phoneticPr fontId="4" type="noConversion"/>
  </si>
  <si>
    <t>이월금
(법인전입금)</t>
  </si>
  <si>
    <r>
      <t xml:space="preserve">이월금
</t>
    </r>
    <r>
      <rPr>
        <sz val="11"/>
        <color rgb="FF000000"/>
        <rFont val="한컴돋움"/>
        <family val="1"/>
        <charset val="129"/>
      </rPr>
      <t>(법인전입금)</t>
    </r>
    <phoneticPr fontId="4" type="noConversion"/>
  </si>
  <si>
    <t>법인전입금</t>
    <phoneticPr fontId="4" type="noConversion"/>
  </si>
  <si>
    <t>법인전입금</t>
    <phoneticPr fontId="4" type="noConversion"/>
  </si>
  <si>
    <t>이월금</t>
    <phoneticPr fontId="4" type="noConversion"/>
  </si>
  <si>
    <t>이월금
(후원금)</t>
  </si>
  <si>
    <t>초등학습지원사업</t>
  </si>
  <si>
    <t>행복가족상담사업</t>
  </si>
  <si>
    <t>결혼이민자통번역도비</t>
  </si>
  <si>
    <t>후원금
(이월)</t>
    <phoneticPr fontId="4" type="noConversion"/>
  </si>
  <si>
    <r>
      <t xml:space="preserve">법인전입금
</t>
    </r>
    <r>
      <rPr>
        <sz val="10"/>
        <color rgb="FF000000"/>
        <rFont val="한컴돋움"/>
        <family val="1"/>
        <charset val="129"/>
      </rPr>
      <t>(이월)</t>
    </r>
    <phoneticPr fontId="4" type="noConversion"/>
  </si>
  <si>
    <t>후원금</t>
    <phoneticPr fontId="4" type="noConversion"/>
  </si>
  <si>
    <t>다문화가족
 특성화사업</t>
    <phoneticPr fontId="4" type="noConversion"/>
  </si>
  <si>
    <t xml:space="preserve">2022년 예산(A) </t>
    <phoneticPr fontId="4" type="noConversion"/>
  </si>
  <si>
    <t xml:space="preserve">2022년 결산(B) </t>
    <phoneticPr fontId="4" type="noConversion"/>
  </si>
  <si>
    <t>3. 2022년 세출결산서</t>
    <phoneticPr fontId="4" type="noConversion"/>
  </si>
  <si>
    <t>센터운영사업</t>
  </si>
  <si>
    <t>친정나들이</t>
  </si>
  <si>
    <t>2. 2022년 세입결산서</t>
    <phoneticPr fontId="4" type="noConversion"/>
  </si>
  <si>
    <t xml:space="preserve">2022년 예산(A) </t>
    <phoneticPr fontId="4" type="noConversion"/>
  </si>
  <si>
    <t xml:space="preserve">2022년 결산(B) </t>
    <phoneticPr fontId="4" type="noConversion"/>
  </si>
  <si>
    <t>영동군가족센터 
2022년 세입․세출결산서</t>
    <phoneticPr fontId="4" type="noConversion"/>
  </si>
  <si>
    <t>1. 2022년 세입ㆍ세출결산 총괄표</t>
    <phoneticPr fontId="4" type="noConversion"/>
  </si>
  <si>
    <t>국제교육원</t>
    <phoneticPr fontId="4" type="noConversion"/>
  </si>
  <si>
    <t>함께하는온가족
축제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</si>
</sst>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rgb="FF000000"/>
      <name val="한컴돋움"/>
      <family val="1"/>
      <charset val="129"/>
    </font>
    <font>
      <sz val="15"/>
      <color rgb="FF000000"/>
      <name val="한컴돋움"/>
      <family val="1"/>
      <charset val="129"/>
    </font>
    <font>
      <sz val="8"/>
      <name val="맑은 고딕"/>
      <family val="2"/>
      <charset val="129"/>
      <scheme val="minor"/>
    </font>
    <font>
      <b/>
      <sz val="16"/>
      <color rgb="FF000000"/>
      <name val="한컴돋움"/>
      <family val="1"/>
      <charset val="129"/>
    </font>
    <font>
      <b/>
      <sz val="15"/>
      <color rgb="FF000000"/>
      <name val="한컴돋움"/>
      <family val="1"/>
      <charset val="129"/>
    </font>
    <font>
      <b/>
      <sz val="10"/>
      <color rgb="FF000000"/>
      <name val="한컴돋움"/>
      <family val="1"/>
      <charset val="129"/>
    </font>
    <font>
      <sz val="10"/>
      <color rgb="FF000000"/>
      <name val="한컴돋움"/>
      <family val="1"/>
      <charset val="129"/>
    </font>
    <font>
      <b/>
      <sz val="18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rgb="FF000000"/>
      <name val="한컴돋움"/>
      <family val="1"/>
      <charset val="129"/>
    </font>
    <font>
      <sz val="11"/>
      <color theme="1"/>
      <name val="한컴돋움"/>
      <family val="1"/>
      <charset val="129"/>
    </font>
    <font>
      <sz val="12"/>
      <color theme="1"/>
      <name val="한컴돋움"/>
      <family val="1"/>
      <charset val="129"/>
    </font>
    <font>
      <sz val="10"/>
      <color theme="1"/>
      <name val="한컴돋움"/>
      <family val="1"/>
      <charset val="129"/>
    </font>
    <font>
      <sz val="11"/>
      <color rgb="FF000000"/>
      <name val="한컴돋움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1" fillId="0" borderId="0" applyFont="0" applyFill="0" applyBorder="0" applyAlignment="0" applyProtection="0"/>
    <xf numFmtId="0" fontId="11" fillId="0" borderId="0"/>
  </cellStyleXfs>
  <cellXfs count="17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right" vertical="center" wrapText="1"/>
    </xf>
    <xf numFmtId="0" fontId="3" fillId="0" borderId="33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0" fontId="3" fillId="0" borderId="3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3" fontId="2" fillId="0" borderId="46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48" xfId="0" applyFont="1" applyBorder="1" applyAlignment="1">
      <alignment horizontal="center" vertical="center" wrapText="1"/>
    </xf>
    <xf numFmtId="3" fontId="2" fillId="0" borderId="4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49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50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3" fontId="3" fillId="0" borderId="26" xfId="0" applyNumberFormat="1" applyFont="1" applyBorder="1" applyAlignment="1">
      <alignment vertical="center" wrapText="1"/>
    </xf>
    <xf numFmtId="0" fontId="2" fillId="0" borderId="65" xfId="0" applyFont="1" applyBorder="1" applyAlignment="1">
      <alignment horizontal="center" vertical="center" wrapText="1"/>
    </xf>
    <xf numFmtId="3" fontId="2" fillId="0" borderId="66" xfId="0" applyNumberFormat="1" applyFont="1" applyBorder="1" applyAlignment="1">
      <alignment vertical="center" wrapText="1"/>
    </xf>
    <xf numFmtId="0" fontId="2" fillId="0" borderId="53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 wrapText="1"/>
    </xf>
    <xf numFmtId="0" fontId="2" fillId="0" borderId="47" xfId="0" applyFont="1" applyBorder="1" applyAlignment="1">
      <alignment horizontal="right" vertical="center" wrapText="1"/>
    </xf>
    <xf numFmtId="0" fontId="2" fillId="0" borderId="66" xfId="0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2" borderId="45" xfId="0" applyFont="1" applyFill="1" applyBorder="1" applyAlignment="1">
      <alignment vertical="center" wrapText="1"/>
    </xf>
    <xf numFmtId="3" fontId="0" fillId="0" borderId="0" xfId="0" applyNumberFormat="1">
      <alignment vertical="center"/>
    </xf>
    <xf numFmtId="41" fontId="2" fillId="2" borderId="68" xfId="0" applyNumberFormat="1" applyFont="1" applyFill="1" applyBorder="1" applyAlignment="1">
      <alignment horizontal="right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41" fontId="2" fillId="0" borderId="46" xfId="1" applyFont="1" applyBorder="1" applyAlignment="1">
      <alignment horizontal="right" vertical="center" wrapText="1"/>
    </xf>
    <xf numFmtId="41" fontId="2" fillId="0" borderId="48" xfId="1" applyFont="1" applyBorder="1" applyAlignment="1">
      <alignment horizontal="right" vertical="center" wrapText="1"/>
    </xf>
    <xf numFmtId="41" fontId="2" fillId="0" borderId="50" xfId="1" applyFont="1" applyBorder="1" applyAlignment="1">
      <alignment horizontal="right" vertical="center" wrapText="1"/>
    </xf>
    <xf numFmtId="41" fontId="2" fillId="0" borderId="53" xfId="1" applyFont="1" applyBorder="1" applyAlignment="1">
      <alignment horizontal="right" vertical="center" wrapText="1"/>
    </xf>
    <xf numFmtId="41" fontId="3" fillId="0" borderId="16" xfId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41" fontId="2" fillId="0" borderId="54" xfId="1" applyFont="1" applyBorder="1" applyAlignment="1">
      <alignment horizontal="right" vertical="center" wrapText="1"/>
    </xf>
    <xf numFmtId="41" fontId="2" fillId="0" borderId="27" xfId="1" applyFont="1" applyBorder="1" applyAlignment="1">
      <alignment horizontal="right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41" fontId="2" fillId="0" borderId="74" xfId="1" applyFont="1" applyBorder="1" applyAlignment="1">
      <alignment horizontal="right" vertical="center" wrapText="1"/>
    </xf>
    <xf numFmtId="0" fontId="2" fillId="0" borderId="75" xfId="0" applyFont="1" applyBorder="1" applyAlignment="1">
      <alignment horizontal="right" vertical="center" wrapText="1"/>
    </xf>
    <xf numFmtId="0" fontId="13" fillId="0" borderId="76" xfId="0" applyFont="1" applyBorder="1">
      <alignment vertical="center"/>
    </xf>
    <xf numFmtId="3" fontId="2" fillId="3" borderId="48" xfId="0" applyNumberFormat="1" applyFont="1" applyFill="1" applyBorder="1" applyAlignment="1">
      <alignment horizontal="right" vertical="center" wrapText="1"/>
    </xf>
    <xf numFmtId="3" fontId="2" fillId="3" borderId="49" xfId="0" applyNumberFormat="1" applyFont="1" applyFill="1" applyBorder="1" applyAlignment="1">
      <alignment horizontal="right" vertical="center" wrapText="1"/>
    </xf>
    <xf numFmtId="3" fontId="2" fillId="3" borderId="50" xfId="0" applyNumberFormat="1" applyFont="1" applyFill="1" applyBorder="1" applyAlignment="1">
      <alignment horizontal="right" vertical="center" wrapText="1"/>
    </xf>
    <xf numFmtId="41" fontId="14" fillId="0" borderId="49" xfId="1" applyFont="1" applyBorder="1" applyAlignment="1">
      <alignment horizontal="right" vertical="center" wrapText="1"/>
    </xf>
    <xf numFmtId="41" fontId="2" fillId="2" borderId="48" xfId="0" applyNumberFormat="1" applyFont="1" applyFill="1" applyBorder="1" applyAlignment="1">
      <alignment horizontal="right" vertical="center" wrapText="1"/>
    </xf>
    <xf numFmtId="41" fontId="2" fillId="2" borderId="48" xfId="1" applyNumberFormat="1" applyFont="1" applyFill="1" applyBorder="1" applyAlignment="1">
      <alignment horizontal="right" vertical="center" wrapText="1"/>
    </xf>
    <xf numFmtId="41" fontId="2" fillId="2" borderId="16" xfId="0" applyNumberFormat="1" applyFont="1" applyFill="1" applyBorder="1" applyAlignment="1">
      <alignment horizontal="right" vertical="center" wrapText="1"/>
    </xf>
    <xf numFmtId="41" fontId="2" fillId="2" borderId="53" xfId="0" applyNumberFormat="1" applyFont="1" applyFill="1" applyBorder="1" applyAlignment="1">
      <alignment horizontal="right" vertical="center" wrapText="1"/>
    </xf>
    <xf numFmtId="41" fontId="2" fillId="2" borderId="53" xfId="1" applyNumberFormat="1" applyFont="1" applyFill="1" applyBorder="1" applyAlignment="1">
      <alignment horizontal="right" vertical="center" wrapText="1"/>
    </xf>
    <xf numFmtId="41" fontId="2" fillId="2" borderId="54" xfId="0" applyNumberFormat="1" applyFont="1" applyFill="1" applyBorder="1" applyAlignment="1">
      <alignment horizontal="right" vertical="center" wrapText="1"/>
    </xf>
    <xf numFmtId="41" fontId="2" fillId="2" borderId="56" xfId="0" applyNumberFormat="1" applyFont="1" applyFill="1" applyBorder="1" applyAlignment="1">
      <alignment horizontal="right" vertical="center" wrapText="1"/>
    </xf>
    <xf numFmtId="41" fontId="2" fillId="2" borderId="56" xfId="1" applyNumberFormat="1" applyFont="1" applyFill="1" applyBorder="1" applyAlignment="1">
      <alignment horizontal="right" vertical="center" wrapText="1"/>
    </xf>
    <xf numFmtId="41" fontId="2" fillId="2" borderId="57" xfId="0" applyNumberFormat="1" applyFont="1" applyFill="1" applyBorder="1" applyAlignment="1">
      <alignment horizontal="right" vertical="center" wrapText="1"/>
    </xf>
    <xf numFmtId="41" fontId="2" fillId="2" borderId="64" xfId="0" applyNumberFormat="1" applyFont="1" applyFill="1" applyBorder="1" applyAlignment="1">
      <alignment horizontal="right" vertical="center" wrapText="1"/>
    </xf>
    <xf numFmtId="41" fontId="2" fillId="2" borderId="46" xfId="1" applyNumberFormat="1" applyFont="1" applyFill="1" applyBorder="1" applyAlignment="1">
      <alignment horizontal="right" vertical="center" wrapText="1"/>
    </xf>
    <xf numFmtId="41" fontId="2" fillId="2" borderId="13" xfId="0" applyNumberFormat="1" applyFont="1" applyFill="1" applyBorder="1" applyAlignment="1">
      <alignment horizontal="right" vertical="center" wrapText="1"/>
    </xf>
    <xf numFmtId="41" fontId="14" fillId="0" borderId="61" xfId="3" applyNumberFormat="1" applyFont="1" applyBorder="1" applyAlignment="1">
      <alignment vertical="center" shrinkToFit="1"/>
    </xf>
    <xf numFmtId="41" fontId="2" fillId="2" borderId="49" xfId="0" applyNumberFormat="1" applyFont="1" applyFill="1" applyBorder="1" applyAlignment="1">
      <alignment horizontal="right" vertical="center" wrapText="1"/>
    </xf>
    <xf numFmtId="41" fontId="2" fillId="2" borderId="49" xfId="1" applyNumberFormat="1" applyFont="1" applyFill="1" applyBorder="1" applyAlignment="1">
      <alignment horizontal="right" vertical="center" wrapText="1"/>
    </xf>
    <xf numFmtId="41" fontId="2" fillId="2" borderId="59" xfId="0" applyNumberFormat="1" applyFont="1" applyFill="1" applyBorder="1" applyAlignment="1">
      <alignment horizontal="right" vertical="center" wrapText="1"/>
    </xf>
    <xf numFmtId="41" fontId="2" fillId="2" borderId="59" xfId="1" applyNumberFormat="1" applyFont="1" applyFill="1" applyBorder="1" applyAlignment="1">
      <alignment horizontal="right" vertical="center" wrapText="1"/>
    </xf>
    <xf numFmtId="41" fontId="2" fillId="2" borderId="46" xfId="0" applyNumberFormat="1" applyFont="1" applyFill="1" applyBorder="1" applyAlignment="1">
      <alignment horizontal="right" vertical="center" wrapText="1"/>
    </xf>
    <xf numFmtId="41" fontId="2" fillId="2" borderId="78" xfId="0" applyNumberFormat="1" applyFont="1" applyFill="1" applyBorder="1" applyAlignment="1">
      <alignment horizontal="right" vertical="center" wrapText="1"/>
    </xf>
    <xf numFmtId="41" fontId="2" fillId="2" borderId="50" xfId="0" applyNumberFormat="1" applyFont="1" applyFill="1" applyBorder="1" applyAlignment="1">
      <alignment horizontal="right" vertical="center" wrapText="1"/>
    </xf>
    <xf numFmtId="41" fontId="2" fillId="2" borderId="50" xfId="1" applyNumberFormat="1" applyFont="1" applyFill="1" applyBorder="1" applyAlignment="1">
      <alignment horizontal="right" vertical="center" wrapText="1"/>
    </xf>
    <xf numFmtId="41" fontId="2" fillId="2" borderId="38" xfId="0" applyNumberFormat="1" applyFont="1" applyFill="1" applyBorder="1" applyAlignment="1">
      <alignment horizontal="right" vertical="center" wrapText="1"/>
    </xf>
    <xf numFmtId="41" fontId="2" fillId="2" borderId="61" xfId="0" applyNumberFormat="1" applyFont="1" applyFill="1" applyBorder="1" applyAlignment="1">
      <alignment horizontal="right" vertical="center" wrapText="1"/>
    </xf>
    <xf numFmtId="41" fontId="2" fillId="2" borderId="61" xfId="1" applyNumberFormat="1" applyFont="1" applyFill="1" applyBorder="1" applyAlignment="1">
      <alignment horizontal="right" vertical="center" wrapText="1"/>
    </xf>
    <xf numFmtId="41" fontId="2" fillId="2" borderId="20" xfId="0" applyNumberFormat="1" applyFont="1" applyFill="1" applyBorder="1" applyAlignment="1">
      <alignment horizontal="right" vertical="center" wrapText="1"/>
    </xf>
    <xf numFmtId="41" fontId="2" fillId="2" borderId="58" xfId="1" applyNumberFormat="1" applyFont="1" applyFill="1" applyBorder="1" applyAlignment="1">
      <alignment horizontal="right" vertical="center" wrapText="1"/>
    </xf>
    <xf numFmtId="41" fontId="2" fillId="2" borderId="20" xfId="1" applyNumberFormat="1" applyFont="1" applyFill="1" applyBorder="1" applyAlignment="1">
      <alignment horizontal="right" vertical="center" wrapText="1"/>
    </xf>
    <xf numFmtId="41" fontId="2" fillId="2" borderId="77" xfId="1" applyNumberFormat="1" applyFont="1" applyFill="1" applyBorder="1" applyAlignment="1">
      <alignment horizontal="right" vertical="center" wrapText="1"/>
    </xf>
    <xf numFmtId="41" fontId="2" fillId="2" borderId="6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1" fontId="3" fillId="0" borderId="36" xfId="1" applyFont="1" applyBorder="1" applyAlignment="1">
      <alignment horizontal="right" vertical="center" wrapText="1"/>
    </xf>
    <xf numFmtId="41" fontId="3" fillId="0" borderId="73" xfId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1" fontId="3" fillId="0" borderId="72" xfId="1" applyFont="1" applyBorder="1" applyAlignment="1">
      <alignment horizontal="right" vertical="center" wrapText="1"/>
    </xf>
    <xf numFmtId="41" fontId="3" fillId="0" borderId="67" xfId="1" applyFont="1" applyBorder="1" applyAlignment="1">
      <alignment horizontal="righ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7">
    <cellStyle name="쉼표 [0]" xfId="1" builtinId="6"/>
    <cellStyle name="쉼표 [0] 2" xfId="3"/>
    <cellStyle name="쉼표 [0] 2 2" xfId="5"/>
    <cellStyle name="표준" xfId="0" builtinId="0"/>
    <cellStyle name="표준 2" xfId="4"/>
    <cellStyle name="표준 2 2" xfId="6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workbookViewId="0">
      <selection activeCell="H8" sqref="H8"/>
    </sheetView>
  </sheetViews>
  <sheetFormatPr defaultRowHeight="16.5" x14ac:dyDescent="0.3"/>
  <cols>
    <col min="1" max="1" width="16.5" customWidth="1"/>
    <col min="2" max="2" width="18.25" customWidth="1"/>
    <col min="3" max="3" width="19.125" customWidth="1"/>
    <col min="4" max="4" width="19" customWidth="1"/>
    <col min="5" max="5" width="7.875" bestFit="1" customWidth="1"/>
  </cols>
  <sheetData>
    <row r="1" spans="1:5" ht="49.5" customHeight="1" x14ac:dyDescent="0.3">
      <c r="A1" s="126" t="s">
        <v>84</v>
      </c>
      <c r="B1" s="127"/>
      <c r="C1" s="127"/>
      <c r="D1" s="127"/>
    </row>
    <row r="2" spans="1:5" ht="20.25" x14ac:dyDescent="0.3">
      <c r="A2" s="1" t="s">
        <v>5</v>
      </c>
    </row>
    <row r="3" spans="1:5" ht="19.5" x14ac:dyDescent="0.3">
      <c r="A3" s="125" t="s">
        <v>85</v>
      </c>
      <c r="B3" s="125"/>
      <c r="C3" s="125"/>
      <c r="D3" s="125"/>
    </row>
    <row r="4" spans="1:5" x14ac:dyDescent="0.3">
      <c r="A4" s="2" t="s">
        <v>5</v>
      </c>
    </row>
    <row r="5" spans="1:5" ht="17.25" thickBot="1" x14ac:dyDescent="0.35">
      <c r="A5" s="128" t="s">
        <v>6</v>
      </c>
      <c r="B5" s="128"/>
      <c r="C5" s="128"/>
      <c r="D5" s="128"/>
    </row>
    <row r="6" spans="1:5" ht="27" customHeight="1" thickTop="1" thickBot="1" x14ac:dyDescent="0.35">
      <c r="A6" s="129" t="s">
        <v>61</v>
      </c>
      <c r="B6" s="130"/>
      <c r="C6" s="131" t="s">
        <v>62</v>
      </c>
      <c r="D6" s="132"/>
    </row>
    <row r="7" spans="1:5" ht="27" customHeight="1" thickTop="1" thickBot="1" x14ac:dyDescent="0.35">
      <c r="A7" s="3" t="s">
        <v>7</v>
      </c>
      <c r="B7" s="4">
        <f>SUM(B8:B14)</f>
        <v>808331</v>
      </c>
      <c r="C7" s="5" t="s">
        <v>7</v>
      </c>
      <c r="D7" s="6">
        <f>SUM(D8:D11)</f>
        <v>808331</v>
      </c>
    </row>
    <row r="8" spans="1:5" ht="35.25" customHeight="1" thickTop="1" x14ac:dyDescent="0.3">
      <c r="A8" s="7" t="s">
        <v>8</v>
      </c>
      <c r="B8" s="8">
        <v>789441</v>
      </c>
      <c r="C8" s="9" t="s">
        <v>9</v>
      </c>
      <c r="D8" s="10">
        <v>355802</v>
      </c>
      <c r="E8" s="69"/>
    </row>
    <row r="9" spans="1:5" ht="35.25" customHeight="1" x14ac:dyDescent="0.3">
      <c r="A9" s="11" t="s">
        <v>55</v>
      </c>
      <c r="B9" s="12">
        <v>6540</v>
      </c>
      <c r="C9" s="13" t="s">
        <v>10</v>
      </c>
      <c r="D9" s="77">
        <v>3060</v>
      </c>
    </row>
    <row r="10" spans="1:5" ht="36" customHeight="1" x14ac:dyDescent="0.3">
      <c r="A10" s="61" t="s">
        <v>56</v>
      </c>
      <c r="B10" s="60">
        <v>8134</v>
      </c>
      <c r="C10" s="50" t="s">
        <v>11</v>
      </c>
      <c r="D10" s="53">
        <v>371505</v>
      </c>
    </row>
    <row r="11" spans="1:5" ht="27" customHeight="1" x14ac:dyDescent="0.3">
      <c r="A11" s="121" t="s">
        <v>52</v>
      </c>
      <c r="B11" s="123">
        <v>4000</v>
      </c>
      <c r="C11" s="50" t="s">
        <v>44</v>
      </c>
      <c r="D11" s="53">
        <v>77964</v>
      </c>
    </row>
    <row r="12" spans="1:5" ht="19.5" customHeight="1" x14ac:dyDescent="0.3">
      <c r="A12" s="122"/>
      <c r="B12" s="124"/>
      <c r="C12" s="54" t="s">
        <v>45</v>
      </c>
      <c r="D12" s="55">
        <v>70698</v>
      </c>
    </row>
    <row r="13" spans="1:5" ht="19.5" customHeight="1" x14ac:dyDescent="0.3">
      <c r="A13" s="134" t="s">
        <v>64</v>
      </c>
      <c r="B13" s="136">
        <v>216</v>
      </c>
      <c r="C13" s="56" t="s">
        <v>58</v>
      </c>
      <c r="D13" s="79">
        <v>7117</v>
      </c>
    </row>
    <row r="14" spans="1:5" ht="19.5" customHeight="1" thickBot="1" x14ac:dyDescent="0.35">
      <c r="A14" s="135"/>
      <c r="B14" s="137"/>
      <c r="C14" s="78" t="s">
        <v>59</v>
      </c>
      <c r="D14" s="80">
        <v>149</v>
      </c>
    </row>
    <row r="15" spans="1:5" ht="22.5" customHeight="1" thickTop="1" x14ac:dyDescent="0.3">
      <c r="A15" s="133" t="s">
        <v>60</v>
      </c>
      <c r="B15" s="133"/>
      <c r="C15" s="133"/>
      <c r="D15" s="133"/>
    </row>
    <row r="16" spans="1:5" ht="16.5" customHeight="1" x14ac:dyDescent="0.3">
      <c r="A16" s="120"/>
      <c r="B16" s="120"/>
      <c r="C16" s="120"/>
      <c r="D16" s="120"/>
      <c r="E16" s="120"/>
    </row>
    <row r="17" spans="1:5" x14ac:dyDescent="0.3">
      <c r="A17" s="120"/>
      <c r="B17" s="120"/>
      <c r="C17" s="120"/>
      <c r="D17" s="120"/>
      <c r="E17" s="120"/>
    </row>
    <row r="18" spans="1:5" ht="48.75" customHeight="1" x14ac:dyDescent="0.3">
      <c r="A18" s="120"/>
      <c r="B18" s="120"/>
      <c r="C18" s="120"/>
      <c r="D18" s="120"/>
      <c r="E18" s="120"/>
    </row>
    <row r="19" spans="1:5" x14ac:dyDescent="0.3">
      <c r="A19" t="s">
        <v>49</v>
      </c>
    </row>
  </sheetData>
  <mergeCells count="11">
    <mergeCell ref="A16:E18"/>
    <mergeCell ref="A11:A12"/>
    <mergeCell ref="B11:B12"/>
    <mergeCell ref="A3:D3"/>
    <mergeCell ref="A1:D1"/>
    <mergeCell ref="A5:D5"/>
    <mergeCell ref="A6:B6"/>
    <mergeCell ref="C6:D6"/>
    <mergeCell ref="A15:D15"/>
    <mergeCell ref="A13:A14"/>
    <mergeCell ref="B13:B1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workbookViewId="0">
      <selection activeCell="E20" sqref="E20"/>
    </sheetView>
  </sheetViews>
  <sheetFormatPr defaultRowHeight="16.5" x14ac:dyDescent="0.3"/>
  <cols>
    <col min="1" max="2" width="11.75" customWidth="1"/>
    <col min="3" max="3" width="16.125" customWidth="1"/>
    <col min="4" max="4" width="15.25" customWidth="1"/>
    <col min="5" max="5" width="17" customWidth="1"/>
    <col min="6" max="6" width="12.125" customWidth="1"/>
    <col min="7" max="7" width="10" customWidth="1"/>
  </cols>
  <sheetData>
    <row r="1" spans="1:7" ht="19.5" customHeight="1" x14ac:dyDescent="0.3">
      <c r="A1" s="146" t="s">
        <v>81</v>
      </c>
      <c r="B1" s="146"/>
      <c r="C1" s="146"/>
      <c r="D1" s="146"/>
      <c r="E1" s="146"/>
      <c r="F1" s="146"/>
      <c r="G1" s="146"/>
    </row>
    <row r="2" spans="1:7" ht="17.25" thickBot="1" x14ac:dyDescent="0.35">
      <c r="A2" s="14" t="s">
        <v>5</v>
      </c>
      <c r="B2" s="14" t="s">
        <v>5</v>
      </c>
      <c r="C2" s="14" t="s">
        <v>5</v>
      </c>
      <c r="D2" s="14" t="s">
        <v>5</v>
      </c>
      <c r="E2" s="14" t="s">
        <v>5</v>
      </c>
      <c r="F2" s="14" t="s">
        <v>5</v>
      </c>
      <c r="G2" s="15" t="s">
        <v>12</v>
      </c>
    </row>
    <row r="3" spans="1:7" ht="18" thickTop="1" thickBot="1" x14ac:dyDescent="0.35">
      <c r="A3" s="147" t="s">
        <v>13</v>
      </c>
      <c r="B3" s="148"/>
      <c r="C3" s="149"/>
      <c r="D3" s="16" t="s">
        <v>82</v>
      </c>
      <c r="E3" s="17" t="s">
        <v>83</v>
      </c>
      <c r="F3" s="18" t="s">
        <v>14</v>
      </c>
      <c r="G3" s="19" t="s">
        <v>15</v>
      </c>
    </row>
    <row r="4" spans="1:7" ht="27" customHeight="1" thickTop="1" thickBot="1" x14ac:dyDescent="0.35">
      <c r="A4" s="150" t="s">
        <v>7</v>
      </c>
      <c r="B4" s="151"/>
      <c r="C4" s="152"/>
      <c r="D4" s="20">
        <f>SUM(D5,D11,D14,D17)</f>
        <v>808331</v>
      </c>
      <c r="E4" s="20">
        <f>SUM(E5,E11,E14,E17)</f>
        <v>808331</v>
      </c>
      <c r="F4" s="21" t="s">
        <v>1</v>
      </c>
      <c r="G4" s="22" t="s">
        <v>1</v>
      </c>
    </row>
    <row r="5" spans="1:7" ht="27" customHeight="1" thickTop="1" x14ac:dyDescent="0.3">
      <c r="A5" s="138" t="s">
        <v>8</v>
      </c>
      <c r="B5" s="141" t="s">
        <v>16</v>
      </c>
      <c r="C5" s="142"/>
      <c r="D5" s="23">
        <f>D6</f>
        <v>789441</v>
      </c>
      <c r="E5" s="23">
        <f>SUM(E6)</f>
        <v>789441</v>
      </c>
      <c r="F5" s="24" t="s">
        <v>1</v>
      </c>
      <c r="G5" s="25" t="s">
        <v>1</v>
      </c>
    </row>
    <row r="6" spans="1:7" ht="27" customHeight="1" x14ac:dyDescent="0.3">
      <c r="A6" s="139"/>
      <c r="B6" s="143" t="s">
        <v>8</v>
      </c>
      <c r="C6" s="26" t="s">
        <v>17</v>
      </c>
      <c r="D6" s="27">
        <f>SUM(D7,D8,D9,D10)</f>
        <v>789441</v>
      </c>
      <c r="E6" s="27">
        <f>SUM(E7,E8,E9,E10)</f>
        <v>789441</v>
      </c>
      <c r="F6" s="28" t="s">
        <v>1</v>
      </c>
      <c r="G6" s="29" t="s">
        <v>1</v>
      </c>
    </row>
    <row r="7" spans="1:7" ht="27" customHeight="1" x14ac:dyDescent="0.3">
      <c r="A7" s="139"/>
      <c r="B7" s="144"/>
      <c r="C7" s="26" t="s">
        <v>18</v>
      </c>
      <c r="D7" s="87">
        <v>334057</v>
      </c>
      <c r="E7" s="27">
        <v>334057</v>
      </c>
      <c r="F7" s="28" t="s">
        <v>1</v>
      </c>
      <c r="G7" s="29" t="s">
        <v>1</v>
      </c>
    </row>
    <row r="8" spans="1:7" ht="27" customHeight="1" x14ac:dyDescent="0.3">
      <c r="A8" s="139"/>
      <c r="B8" s="144"/>
      <c r="C8" s="26" t="s">
        <v>19</v>
      </c>
      <c r="D8" s="87">
        <v>131628</v>
      </c>
      <c r="E8" s="27">
        <v>131628</v>
      </c>
      <c r="F8" s="28" t="s">
        <v>1</v>
      </c>
      <c r="G8" s="29" t="s">
        <v>1</v>
      </c>
    </row>
    <row r="9" spans="1:7" ht="27" customHeight="1" x14ac:dyDescent="0.3">
      <c r="A9" s="139"/>
      <c r="B9" s="144"/>
      <c r="C9" s="30" t="s">
        <v>20</v>
      </c>
      <c r="D9" s="88">
        <v>319756</v>
      </c>
      <c r="E9" s="31">
        <v>319756</v>
      </c>
      <c r="F9" s="28" t="s">
        <v>1</v>
      </c>
      <c r="G9" s="33" t="s">
        <v>1</v>
      </c>
    </row>
    <row r="10" spans="1:7" ht="27" customHeight="1" thickBot="1" x14ac:dyDescent="0.35">
      <c r="A10" s="140"/>
      <c r="B10" s="145"/>
      <c r="C10" s="34" t="s">
        <v>3</v>
      </c>
      <c r="D10" s="89">
        <v>4000</v>
      </c>
      <c r="E10" s="35">
        <v>4000</v>
      </c>
      <c r="F10" s="36" t="s">
        <v>1</v>
      </c>
      <c r="G10" s="37" t="s">
        <v>1</v>
      </c>
    </row>
    <row r="11" spans="1:7" ht="27" customHeight="1" thickTop="1" x14ac:dyDescent="0.3">
      <c r="A11" s="138" t="s">
        <v>4</v>
      </c>
      <c r="B11" s="141" t="s">
        <v>16</v>
      </c>
      <c r="C11" s="142"/>
      <c r="D11" s="27">
        <f>D12</f>
        <v>6540</v>
      </c>
      <c r="E11" s="74">
        <f t="shared" ref="E11:E12" si="0">E12</f>
        <v>6540</v>
      </c>
      <c r="F11" s="28" t="s">
        <v>1</v>
      </c>
      <c r="G11" s="29" t="s">
        <v>1</v>
      </c>
    </row>
    <row r="12" spans="1:7" ht="27" customHeight="1" x14ac:dyDescent="0.3">
      <c r="A12" s="139"/>
      <c r="B12" s="143" t="s">
        <v>4</v>
      </c>
      <c r="C12" s="26" t="s">
        <v>17</v>
      </c>
      <c r="D12" s="27">
        <f t="shared" ref="D12" si="1">D13</f>
        <v>6540</v>
      </c>
      <c r="E12" s="74">
        <f t="shared" si="0"/>
        <v>6540</v>
      </c>
      <c r="F12" s="28" t="s">
        <v>1</v>
      </c>
      <c r="G12" s="29" t="s">
        <v>1</v>
      </c>
    </row>
    <row r="13" spans="1:7" ht="27" customHeight="1" thickBot="1" x14ac:dyDescent="0.35">
      <c r="A13" s="140"/>
      <c r="B13" s="145"/>
      <c r="C13" s="34" t="s">
        <v>57</v>
      </c>
      <c r="D13" s="35">
        <v>6540</v>
      </c>
      <c r="E13" s="75">
        <v>6540</v>
      </c>
      <c r="F13" s="36" t="s">
        <v>1</v>
      </c>
      <c r="G13" s="37" t="s">
        <v>1</v>
      </c>
    </row>
    <row r="14" spans="1:7" ht="27" customHeight="1" thickTop="1" x14ac:dyDescent="0.3">
      <c r="A14" s="138" t="s">
        <v>65</v>
      </c>
      <c r="B14" s="141" t="s">
        <v>47</v>
      </c>
      <c r="C14" s="142"/>
      <c r="D14" s="23">
        <f>D15</f>
        <v>4000</v>
      </c>
      <c r="E14" s="23">
        <f>E15</f>
        <v>4000</v>
      </c>
      <c r="F14" s="24" t="s">
        <v>50</v>
      </c>
      <c r="G14" s="25" t="s">
        <v>51</v>
      </c>
    </row>
    <row r="15" spans="1:7" ht="27" customHeight="1" x14ac:dyDescent="0.3">
      <c r="A15" s="139"/>
      <c r="B15" s="143" t="s">
        <v>65</v>
      </c>
      <c r="C15" s="30" t="s">
        <v>48</v>
      </c>
      <c r="D15" s="31">
        <f>D16</f>
        <v>4000</v>
      </c>
      <c r="E15" s="90">
        <f>E16</f>
        <v>4000</v>
      </c>
      <c r="F15" s="32" t="s">
        <v>50</v>
      </c>
      <c r="G15" s="33" t="s">
        <v>50</v>
      </c>
    </row>
    <row r="16" spans="1:7" ht="27" customHeight="1" thickBot="1" x14ac:dyDescent="0.35">
      <c r="A16" s="140"/>
      <c r="B16" s="145"/>
      <c r="C16" s="56" t="s">
        <v>66</v>
      </c>
      <c r="D16" s="57">
        <v>4000</v>
      </c>
      <c r="E16" s="76">
        <v>4000</v>
      </c>
      <c r="F16" s="58" t="s">
        <v>50</v>
      </c>
      <c r="G16" s="59" t="s">
        <v>50</v>
      </c>
    </row>
    <row r="17" spans="1:7" ht="27" customHeight="1" thickTop="1" x14ac:dyDescent="0.3">
      <c r="A17" s="138" t="s">
        <v>67</v>
      </c>
      <c r="B17" s="141" t="s">
        <v>16</v>
      </c>
      <c r="C17" s="142"/>
      <c r="D17" s="73">
        <f>D18</f>
        <v>8350</v>
      </c>
      <c r="E17" s="73">
        <f>E18</f>
        <v>8350</v>
      </c>
      <c r="F17" s="24" t="s">
        <v>1</v>
      </c>
      <c r="G17" s="25" t="s">
        <v>1</v>
      </c>
    </row>
    <row r="18" spans="1:7" ht="27" customHeight="1" x14ac:dyDescent="0.3">
      <c r="A18" s="139"/>
      <c r="B18" s="143" t="s">
        <v>67</v>
      </c>
      <c r="C18" s="38" t="s">
        <v>17</v>
      </c>
      <c r="D18" s="74">
        <f>SUM(D19:D20)</f>
        <v>8350</v>
      </c>
      <c r="E18" s="74">
        <f>SUM(E19:E20)</f>
        <v>8350</v>
      </c>
      <c r="F18" s="28" t="s">
        <v>1</v>
      </c>
      <c r="G18" s="29" t="s">
        <v>1</v>
      </c>
    </row>
    <row r="19" spans="1:7" ht="27" customHeight="1" x14ac:dyDescent="0.3">
      <c r="A19" s="139"/>
      <c r="B19" s="144"/>
      <c r="C19" s="83" t="s">
        <v>68</v>
      </c>
      <c r="D19" s="84">
        <v>8134</v>
      </c>
      <c r="E19" s="84">
        <v>8134</v>
      </c>
      <c r="F19" s="28" t="s">
        <v>1</v>
      </c>
      <c r="G19" s="29" t="s">
        <v>1</v>
      </c>
    </row>
    <row r="20" spans="1:7" ht="27" customHeight="1" thickBot="1" x14ac:dyDescent="0.35">
      <c r="A20" s="140"/>
      <c r="B20" s="145"/>
      <c r="C20" s="39" t="s">
        <v>63</v>
      </c>
      <c r="D20" s="75">
        <v>216</v>
      </c>
      <c r="E20" s="75">
        <v>216</v>
      </c>
      <c r="F20" s="36" t="s">
        <v>1</v>
      </c>
      <c r="G20" s="85" t="s">
        <v>1</v>
      </c>
    </row>
    <row r="21" spans="1:7" ht="17.25" thickTop="1" x14ac:dyDescent="0.3"/>
  </sheetData>
  <mergeCells count="15">
    <mergeCell ref="A1:G1"/>
    <mergeCell ref="A3:C3"/>
    <mergeCell ref="A4:C4"/>
    <mergeCell ref="A5:A10"/>
    <mergeCell ref="B5:C5"/>
    <mergeCell ref="B6:B10"/>
    <mergeCell ref="A17:A20"/>
    <mergeCell ref="B17:C17"/>
    <mergeCell ref="B18:B20"/>
    <mergeCell ref="A11:A13"/>
    <mergeCell ref="B11:C11"/>
    <mergeCell ref="B12:B13"/>
    <mergeCell ref="B14:C14"/>
    <mergeCell ref="A14:A16"/>
    <mergeCell ref="B15:B16"/>
  </mergeCells>
  <phoneticPr fontId="4" type="noConversion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tabSelected="1" zoomScaleNormal="100" workbookViewId="0">
      <selection sqref="A1:G43"/>
    </sheetView>
  </sheetViews>
  <sheetFormatPr defaultRowHeight="13.5" x14ac:dyDescent="0.3"/>
  <cols>
    <col min="1" max="1" width="8" style="66" customWidth="1"/>
    <col min="2" max="2" width="11.125" style="66" customWidth="1"/>
    <col min="3" max="3" width="17.375" style="66" customWidth="1"/>
    <col min="4" max="5" width="16.25" style="66" customWidth="1"/>
    <col min="6" max="7" width="14" style="66" customWidth="1"/>
    <col min="8" max="8" width="9" style="66"/>
    <col min="9" max="9" width="12.75" style="66" customWidth="1"/>
    <col min="10" max="10" width="9" style="66"/>
    <col min="11" max="11" width="17.625" style="66" customWidth="1"/>
    <col min="12" max="12" width="10.875" style="66" customWidth="1"/>
    <col min="13" max="13" width="10.375" style="66" customWidth="1"/>
    <col min="14" max="14" width="10.25" style="66" customWidth="1"/>
    <col min="15" max="16" width="9" style="66"/>
    <col min="17" max="17" width="9.5" style="66" customWidth="1"/>
    <col min="18" max="18" width="11.375" style="66" customWidth="1"/>
    <col min="19" max="19" width="12" style="66" customWidth="1"/>
    <col min="20" max="16384" width="9" style="66"/>
  </cols>
  <sheetData>
    <row r="1" spans="1:10" ht="19.5" customHeight="1" x14ac:dyDescent="0.3">
      <c r="A1" s="163" t="s">
        <v>78</v>
      </c>
      <c r="B1" s="163"/>
      <c r="C1" s="163"/>
      <c r="D1" s="163"/>
      <c r="E1" s="163"/>
      <c r="F1" s="163"/>
      <c r="G1" s="163"/>
    </row>
    <row r="2" spans="1:10" ht="14.25" thickBot="1" x14ac:dyDescent="0.35">
      <c r="A2" s="40" t="s">
        <v>5</v>
      </c>
      <c r="B2" s="40" t="s">
        <v>5</v>
      </c>
      <c r="C2" s="40" t="s">
        <v>5</v>
      </c>
      <c r="D2" s="40" t="s">
        <v>5</v>
      </c>
      <c r="E2" s="40" t="s">
        <v>5</v>
      </c>
      <c r="F2" s="40" t="s">
        <v>5</v>
      </c>
      <c r="G2" s="41" t="s">
        <v>12</v>
      </c>
    </row>
    <row r="3" spans="1:10" ht="15.75" thickTop="1" thickBot="1" x14ac:dyDescent="0.35">
      <c r="A3" s="147" t="s">
        <v>13</v>
      </c>
      <c r="B3" s="148"/>
      <c r="C3" s="149"/>
      <c r="D3" s="62" t="s">
        <v>76</v>
      </c>
      <c r="E3" s="62" t="s">
        <v>77</v>
      </c>
      <c r="F3" s="62" t="s">
        <v>46</v>
      </c>
      <c r="G3" s="42" t="s">
        <v>15</v>
      </c>
    </row>
    <row r="4" spans="1:10" ht="30" customHeight="1" thickTop="1" thickBot="1" x14ac:dyDescent="0.35">
      <c r="A4" s="164" t="s">
        <v>0</v>
      </c>
      <c r="B4" s="165"/>
      <c r="C4" s="166"/>
      <c r="D4" s="94">
        <f>SUM(D5,D23,D27,D39)</f>
        <v>808331</v>
      </c>
      <c r="E4" s="94">
        <f>SUM(E5,E23,E27,E39)</f>
        <v>808331</v>
      </c>
      <c r="F4" s="95">
        <f>D4-E4</f>
        <v>0</v>
      </c>
      <c r="G4" s="96" t="s">
        <v>54</v>
      </c>
    </row>
    <row r="5" spans="1:10" ht="27" customHeight="1" thickTop="1" thickBot="1" x14ac:dyDescent="0.35">
      <c r="A5" s="167" t="s">
        <v>9</v>
      </c>
      <c r="B5" s="168" t="s">
        <v>16</v>
      </c>
      <c r="C5" s="169"/>
      <c r="D5" s="97">
        <f>SUM(D6,D13,D16)</f>
        <v>381740</v>
      </c>
      <c r="E5" s="97">
        <f>SUM(E6,E13,E16)</f>
        <v>355802</v>
      </c>
      <c r="F5" s="98">
        <f>D5-E5</f>
        <v>25938</v>
      </c>
      <c r="G5" s="99">
        <f>F5*100/D5</f>
        <v>6.7946770052915593</v>
      </c>
    </row>
    <row r="6" spans="1:10" ht="27" customHeight="1" thickTop="1" x14ac:dyDescent="0.3">
      <c r="A6" s="154"/>
      <c r="B6" s="170" t="s">
        <v>21</v>
      </c>
      <c r="C6" s="64" t="s">
        <v>17</v>
      </c>
      <c r="D6" s="100">
        <f>SUM(D7:D12)</f>
        <v>341888</v>
      </c>
      <c r="E6" s="100">
        <f>SUM(E7:E12)</f>
        <v>319228</v>
      </c>
      <c r="F6" s="101">
        <f>D6-E6</f>
        <v>22660</v>
      </c>
      <c r="G6" s="102">
        <f t="shared" ref="G6" si="0">F6*100/D6</f>
        <v>6.6279015350056163</v>
      </c>
    </row>
    <row r="7" spans="1:10" ht="27" customHeight="1" x14ac:dyDescent="0.3">
      <c r="A7" s="154"/>
      <c r="B7" s="159"/>
      <c r="C7" s="51" t="s">
        <v>22</v>
      </c>
      <c r="D7" s="103">
        <v>247247</v>
      </c>
      <c r="E7" s="104">
        <v>230343</v>
      </c>
      <c r="F7" s="105">
        <f>D7-E7</f>
        <v>16904</v>
      </c>
      <c r="G7" s="93">
        <f t="shared" ref="G7:G36" si="1">F7*100/D7</f>
        <v>6.8368878085477274</v>
      </c>
      <c r="J7" s="67"/>
    </row>
    <row r="8" spans="1:10" ht="27" customHeight="1" x14ac:dyDescent="0.3">
      <c r="A8" s="154"/>
      <c r="B8" s="159"/>
      <c r="C8" s="52" t="s">
        <v>23</v>
      </c>
      <c r="D8" s="103">
        <v>32986</v>
      </c>
      <c r="E8" s="91">
        <v>32611</v>
      </c>
      <c r="F8" s="105">
        <f t="shared" ref="F8:F11" si="2">D8-E8</f>
        <v>375</v>
      </c>
      <c r="G8" s="93">
        <f t="shared" si="1"/>
        <v>1.1368459346389377</v>
      </c>
    </row>
    <row r="9" spans="1:10" ht="27" customHeight="1" x14ac:dyDescent="0.3">
      <c r="A9" s="154"/>
      <c r="B9" s="159"/>
      <c r="C9" s="51" t="s">
        <v>24</v>
      </c>
      <c r="D9" s="103">
        <v>25830</v>
      </c>
      <c r="E9" s="104">
        <v>22615</v>
      </c>
      <c r="F9" s="105">
        <f t="shared" si="2"/>
        <v>3215</v>
      </c>
      <c r="G9" s="93">
        <f t="shared" si="1"/>
        <v>12.446767324816106</v>
      </c>
    </row>
    <row r="10" spans="1:10" ht="27" customHeight="1" x14ac:dyDescent="0.3">
      <c r="A10" s="154"/>
      <c r="B10" s="159"/>
      <c r="C10" s="51" t="s">
        <v>43</v>
      </c>
      <c r="D10" s="103">
        <v>17285</v>
      </c>
      <c r="E10" s="104">
        <v>15334</v>
      </c>
      <c r="F10" s="105">
        <f t="shared" si="2"/>
        <v>1951</v>
      </c>
      <c r="G10" s="93">
        <f t="shared" si="1"/>
        <v>11.287243274515475</v>
      </c>
    </row>
    <row r="11" spans="1:10" ht="27" customHeight="1" x14ac:dyDescent="0.3">
      <c r="A11" s="154"/>
      <c r="B11" s="159"/>
      <c r="C11" s="43" t="s">
        <v>2</v>
      </c>
      <c r="D11" s="91">
        <v>13740</v>
      </c>
      <c r="E11" s="104">
        <v>13725</v>
      </c>
      <c r="F11" s="105">
        <f t="shared" si="2"/>
        <v>15</v>
      </c>
      <c r="G11" s="93">
        <f t="shared" si="1"/>
        <v>0.1091703056768559</v>
      </c>
    </row>
    <row r="12" spans="1:10" ht="27" customHeight="1" thickBot="1" x14ac:dyDescent="0.35">
      <c r="A12" s="154"/>
      <c r="B12" s="171"/>
      <c r="C12" s="45" t="s">
        <v>25</v>
      </c>
      <c r="D12" s="106">
        <v>4800</v>
      </c>
      <c r="E12" s="106">
        <v>4600</v>
      </c>
      <c r="F12" s="107">
        <f t="shared" ref="F12:F22" si="3">D12-E12</f>
        <v>200</v>
      </c>
      <c r="G12" s="70">
        <f t="shared" si="1"/>
        <v>4.166666666666667</v>
      </c>
    </row>
    <row r="13" spans="1:10" ht="27" customHeight="1" thickTop="1" x14ac:dyDescent="0.3">
      <c r="A13" s="154"/>
      <c r="B13" s="158" t="s">
        <v>26</v>
      </c>
      <c r="C13" s="64" t="s">
        <v>17</v>
      </c>
      <c r="D13" s="108">
        <f>SUM(D14,D15)</f>
        <v>9430</v>
      </c>
      <c r="E13" s="108">
        <f>SUM(E14:E15)</f>
        <v>8482</v>
      </c>
      <c r="F13" s="101">
        <f t="shared" si="3"/>
        <v>948</v>
      </c>
      <c r="G13" s="102">
        <f t="shared" si="1"/>
        <v>10.053022269353129</v>
      </c>
    </row>
    <row r="14" spans="1:10" ht="27" customHeight="1" x14ac:dyDescent="0.3">
      <c r="A14" s="154"/>
      <c r="B14" s="159"/>
      <c r="C14" s="43" t="s">
        <v>27</v>
      </c>
      <c r="D14" s="104">
        <v>4460</v>
      </c>
      <c r="E14" s="104">
        <v>4459</v>
      </c>
      <c r="F14" s="105">
        <f t="shared" si="3"/>
        <v>1</v>
      </c>
      <c r="G14" s="109">
        <f t="shared" si="1"/>
        <v>2.2421524663677129E-2</v>
      </c>
    </row>
    <row r="15" spans="1:10" ht="27" customHeight="1" thickBot="1" x14ac:dyDescent="0.35">
      <c r="A15" s="154"/>
      <c r="B15" s="171"/>
      <c r="C15" s="46" t="s">
        <v>28</v>
      </c>
      <c r="D15" s="110">
        <v>4970</v>
      </c>
      <c r="E15" s="110">
        <v>4023</v>
      </c>
      <c r="F15" s="111">
        <f t="shared" si="3"/>
        <v>947</v>
      </c>
      <c r="G15" s="112">
        <f t="shared" si="1"/>
        <v>19.054325955734406</v>
      </c>
    </row>
    <row r="16" spans="1:10" ht="27" customHeight="1" thickTop="1" x14ac:dyDescent="0.3">
      <c r="A16" s="154"/>
      <c r="B16" s="158" t="s">
        <v>29</v>
      </c>
      <c r="C16" s="47" t="s">
        <v>17</v>
      </c>
      <c r="D16" s="108">
        <f>SUM(D17:D22)</f>
        <v>30422</v>
      </c>
      <c r="E16" s="108">
        <f>SUM(E17:E22)</f>
        <v>28092</v>
      </c>
      <c r="F16" s="101">
        <f t="shared" si="3"/>
        <v>2330</v>
      </c>
      <c r="G16" s="102">
        <f t="shared" si="1"/>
        <v>7.6589310367497205</v>
      </c>
    </row>
    <row r="17" spans="1:10" ht="27" customHeight="1" x14ac:dyDescent="0.3">
      <c r="A17" s="154"/>
      <c r="B17" s="159"/>
      <c r="C17" s="48" t="s">
        <v>30</v>
      </c>
      <c r="D17" s="104">
        <v>1210</v>
      </c>
      <c r="E17" s="104">
        <v>1064</v>
      </c>
      <c r="F17" s="105">
        <f t="shared" si="3"/>
        <v>146</v>
      </c>
      <c r="G17" s="93">
        <f t="shared" si="1"/>
        <v>12.066115702479339</v>
      </c>
    </row>
    <row r="18" spans="1:10" ht="27" customHeight="1" x14ac:dyDescent="0.3">
      <c r="A18" s="154"/>
      <c r="B18" s="159"/>
      <c r="C18" s="48" t="s">
        <v>31</v>
      </c>
      <c r="D18" s="104">
        <v>9179</v>
      </c>
      <c r="E18" s="104">
        <v>8305</v>
      </c>
      <c r="F18" s="105">
        <f t="shared" si="3"/>
        <v>874</v>
      </c>
      <c r="G18" s="93">
        <f t="shared" si="1"/>
        <v>9.521734393724806</v>
      </c>
    </row>
    <row r="19" spans="1:10" ht="27" customHeight="1" x14ac:dyDescent="0.3">
      <c r="A19" s="154"/>
      <c r="B19" s="159"/>
      <c r="C19" s="48" t="s">
        <v>32</v>
      </c>
      <c r="D19" s="104">
        <v>3220</v>
      </c>
      <c r="E19" s="104">
        <v>2796</v>
      </c>
      <c r="F19" s="105">
        <f t="shared" si="3"/>
        <v>424</v>
      </c>
      <c r="G19" s="93">
        <f t="shared" si="1"/>
        <v>13.167701863354038</v>
      </c>
    </row>
    <row r="20" spans="1:10" ht="27" customHeight="1" x14ac:dyDescent="0.3">
      <c r="A20" s="154"/>
      <c r="B20" s="159"/>
      <c r="C20" s="48" t="s">
        <v>33</v>
      </c>
      <c r="D20" s="104">
        <v>5830</v>
      </c>
      <c r="E20" s="104">
        <v>5821</v>
      </c>
      <c r="F20" s="105">
        <f t="shared" si="3"/>
        <v>9</v>
      </c>
      <c r="G20" s="93">
        <f t="shared" si="1"/>
        <v>0.15437392795883362</v>
      </c>
    </row>
    <row r="21" spans="1:10" ht="27" customHeight="1" x14ac:dyDescent="0.3">
      <c r="A21" s="154"/>
      <c r="B21" s="159"/>
      <c r="C21" s="48" t="s">
        <v>34</v>
      </c>
      <c r="D21" s="104">
        <v>5326</v>
      </c>
      <c r="E21" s="104">
        <v>4657</v>
      </c>
      <c r="F21" s="105">
        <f t="shared" si="3"/>
        <v>669</v>
      </c>
      <c r="G21" s="93">
        <f t="shared" si="1"/>
        <v>12.561021404431093</v>
      </c>
    </row>
    <row r="22" spans="1:10" ht="27" customHeight="1" thickBot="1" x14ac:dyDescent="0.35">
      <c r="A22" s="155"/>
      <c r="B22" s="160"/>
      <c r="C22" s="49" t="s">
        <v>35</v>
      </c>
      <c r="D22" s="106">
        <v>5657</v>
      </c>
      <c r="E22" s="106">
        <v>5449</v>
      </c>
      <c r="F22" s="105">
        <f t="shared" si="3"/>
        <v>208</v>
      </c>
      <c r="G22" s="70">
        <f>F22*100/D22</f>
        <v>3.6768605267809793</v>
      </c>
      <c r="J22" s="67"/>
    </row>
    <row r="23" spans="1:10" ht="27" customHeight="1" thickTop="1" x14ac:dyDescent="0.3">
      <c r="A23" s="65" t="s">
        <v>36</v>
      </c>
      <c r="B23" s="156" t="s">
        <v>16</v>
      </c>
      <c r="C23" s="157"/>
      <c r="D23" s="101">
        <f>D24</f>
        <v>5500</v>
      </c>
      <c r="E23" s="101">
        <f>E24</f>
        <v>3060</v>
      </c>
      <c r="F23" s="101">
        <f t="shared" ref="F23:F27" si="4">D23-E23</f>
        <v>2440</v>
      </c>
      <c r="G23" s="93">
        <f t="shared" si="1"/>
        <v>44.363636363636367</v>
      </c>
    </row>
    <row r="24" spans="1:10" ht="27" customHeight="1" x14ac:dyDescent="0.3">
      <c r="A24" s="63" t="s">
        <v>37</v>
      </c>
      <c r="B24" s="158" t="s">
        <v>38</v>
      </c>
      <c r="C24" s="43" t="s">
        <v>17</v>
      </c>
      <c r="D24" s="105">
        <f>SUM(D25:D26)</f>
        <v>5500</v>
      </c>
      <c r="E24" s="105">
        <f>SUM(E25:E26)</f>
        <v>3060</v>
      </c>
      <c r="F24" s="105">
        <f t="shared" si="4"/>
        <v>2440</v>
      </c>
      <c r="G24" s="93">
        <f t="shared" si="1"/>
        <v>44.363636363636367</v>
      </c>
    </row>
    <row r="25" spans="1:10" ht="27" customHeight="1" x14ac:dyDescent="0.3">
      <c r="A25" s="68"/>
      <c r="B25" s="159"/>
      <c r="C25" s="44" t="s">
        <v>39</v>
      </c>
      <c r="D25" s="92">
        <v>5000</v>
      </c>
      <c r="E25" s="92">
        <v>2950</v>
      </c>
      <c r="F25" s="105">
        <f t="shared" si="4"/>
        <v>2050</v>
      </c>
      <c r="G25" s="93">
        <f t="shared" si="1"/>
        <v>41</v>
      </c>
    </row>
    <row r="26" spans="1:10" ht="27" customHeight="1" thickBot="1" x14ac:dyDescent="0.35">
      <c r="A26" s="68"/>
      <c r="B26" s="160"/>
      <c r="C26" s="46" t="s">
        <v>40</v>
      </c>
      <c r="D26" s="111">
        <v>500</v>
      </c>
      <c r="E26" s="111">
        <v>110</v>
      </c>
      <c r="F26" s="111">
        <f t="shared" si="4"/>
        <v>390</v>
      </c>
      <c r="G26" s="93">
        <f t="shared" si="1"/>
        <v>78</v>
      </c>
    </row>
    <row r="27" spans="1:10" ht="27" customHeight="1" thickTop="1" x14ac:dyDescent="0.3">
      <c r="A27" s="161" t="s">
        <v>11</v>
      </c>
      <c r="B27" s="156" t="s">
        <v>16</v>
      </c>
      <c r="C27" s="157"/>
      <c r="D27" s="108">
        <f>D28</f>
        <v>421091</v>
      </c>
      <c r="E27" s="108">
        <f>E28</f>
        <v>371505</v>
      </c>
      <c r="F27" s="101">
        <f t="shared" si="4"/>
        <v>49586</v>
      </c>
      <c r="G27" s="102">
        <f>F27*100/D27</f>
        <v>11.775601948272463</v>
      </c>
    </row>
    <row r="28" spans="1:10" ht="27" customHeight="1" x14ac:dyDescent="0.3">
      <c r="A28" s="154"/>
      <c r="B28" s="158" t="s">
        <v>11</v>
      </c>
      <c r="C28" s="44" t="s">
        <v>17</v>
      </c>
      <c r="D28" s="91">
        <f>SUM(D29:D38)</f>
        <v>421091</v>
      </c>
      <c r="E28" s="91">
        <f>SUM(E29:E38)</f>
        <v>371505</v>
      </c>
      <c r="F28" s="92">
        <f>D28-E28</f>
        <v>49586</v>
      </c>
      <c r="G28" s="93">
        <f t="shared" ref="G28:G30" si="5">F28*100/D28</f>
        <v>11.775601948272463</v>
      </c>
    </row>
    <row r="29" spans="1:10" ht="27" customHeight="1" x14ac:dyDescent="0.3">
      <c r="A29" s="154"/>
      <c r="B29" s="159"/>
      <c r="C29" s="44" t="s">
        <v>79</v>
      </c>
      <c r="D29" s="91">
        <v>69480</v>
      </c>
      <c r="E29" s="92">
        <v>69149</v>
      </c>
      <c r="F29" s="92">
        <f t="shared" ref="F29" si="6">D29-E29</f>
        <v>331</v>
      </c>
      <c r="G29" s="93">
        <f t="shared" ref="G29" si="7">F29*100/D29</f>
        <v>0.47639608520437537</v>
      </c>
    </row>
    <row r="30" spans="1:10" ht="27" customHeight="1" x14ac:dyDescent="0.3">
      <c r="A30" s="154"/>
      <c r="B30" s="159"/>
      <c r="C30" s="44" t="s">
        <v>80</v>
      </c>
      <c r="D30" s="91">
        <v>20000</v>
      </c>
      <c r="E30" s="92">
        <v>9663</v>
      </c>
      <c r="F30" s="92">
        <f t="shared" ref="F30" si="8">D30-E30</f>
        <v>10337</v>
      </c>
      <c r="G30" s="93">
        <f t="shared" si="5"/>
        <v>51.685000000000002</v>
      </c>
    </row>
    <row r="31" spans="1:10" ht="27" customHeight="1" x14ac:dyDescent="0.3">
      <c r="A31" s="154"/>
      <c r="B31" s="159"/>
      <c r="C31" s="44" t="s">
        <v>87</v>
      </c>
      <c r="D31" s="91">
        <v>0</v>
      </c>
      <c r="E31" s="92">
        <v>0</v>
      </c>
      <c r="F31" s="92">
        <f t="shared" ref="F31:F36" si="9">D31-E31</f>
        <v>0</v>
      </c>
      <c r="G31" s="93">
        <v>0</v>
      </c>
    </row>
    <row r="32" spans="1:10" ht="27" customHeight="1" x14ac:dyDescent="0.3">
      <c r="A32" s="154"/>
      <c r="B32" s="159"/>
      <c r="C32" s="71" t="s">
        <v>75</v>
      </c>
      <c r="D32" s="94">
        <v>229933</v>
      </c>
      <c r="E32" s="94">
        <v>198783</v>
      </c>
      <c r="F32" s="95">
        <f t="shared" si="9"/>
        <v>31150</v>
      </c>
      <c r="G32" s="93">
        <f t="shared" si="1"/>
        <v>13.54742468458203</v>
      </c>
    </row>
    <row r="33" spans="1:7" ht="27" customHeight="1" x14ac:dyDescent="0.3">
      <c r="A33" s="154"/>
      <c r="B33" s="162"/>
      <c r="C33" s="72" t="s">
        <v>69</v>
      </c>
      <c r="D33" s="113">
        <v>27000</v>
      </c>
      <c r="E33" s="113">
        <v>26829</v>
      </c>
      <c r="F33" s="114">
        <f t="shared" ref="F33:F34" si="10">D33-E33</f>
        <v>171</v>
      </c>
      <c r="G33" s="115">
        <f t="shared" ref="G33:G34" si="11">F33*100/D33</f>
        <v>0.6333333333333333</v>
      </c>
    </row>
    <row r="34" spans="1:7" ht="27" customHeight="1" x14ac:dyDescent="0.3">
      <c r="A34" s="154"/>
      <c r="B34" s="162"/>
      <c r="C34" s="72" t="s">
        <v>70</v>
      </c>
      <c r="D34" s="113">
        <v>20000</v>
      </c>
      <c r="E34" s="113">
        <v>19980</v>
      </c>
      <c r="F34" s="114">
        <f t="shared" si="10"/>
        <v>20</v>
      </c>
      <c r="G34" s="115">
        <f t="shared" si="11"/>
        <v>0.1</v>
      </c>
    </row>
    <row r="35" spans="1:7" ht="27" customHeight="1" x14ac:dyDescent="0.3">
      <c r="A35" s="154"/>
      <c r="B35" s="162"/>
      <c r="C35" s="72" t="s">
        <v>71</v>
      </c>
      <c r="D35" s="113">
        <v>31788</v>
      </c>
      <c r="E35" s="113">
        <v>31477</v>
      </c>
      <c r="F35" s="114">
        <f t="shared" si="9"/>
        <v>311</v>
      </c>
      <c r="G35" s="115">
        <f t="shared" si="1"/>
        <v>0.97835661255819806</v>
      </c>
    </row>
    <row r="36" spans="1:7" ht="27" customHeight="1" x14ac:dyDescent="0.3">
      <c r="A36" s="154"/>
      <c r="B36" s="162"/>
      <c r="C36" s="72" t="s">
        <v>86</v>
      </c>
      <c r="D36" s="113">
        <v>4000</v>
      </c>
      <c r="E36" s="113">
        <v>4000</v>
      </c>
      <c r="F36" s="114">
        <f t="shared" si="9"/>
        <v>0</v>
      </c>
      <c r="G36" s="115">
        <f t="shared" si="1"/>
        <v>0</v>
      </c>
    </row>
    <row r="37" spans="1:7" ht="27" customHeight="1" x14ac:dyDescent="0.3">
      <c r="A37" s="81"/>
      <c r="B37" s="82"/>
      <c r="C37" s="72" t="s">
        <v>74</v>
      </c>
      <c r="D37" s="113">
        <v>14674</v>
      </c>
      <c r="E37" s="113">
        <v>7557</v>
      </c>
      <c r="F37" s="114">
        <f t="shared" ref="F37:F38" si="12">D37-E37</f>
        <v>7117</v>
      </c>
      <c r="G37" s="115">
        <f t="shared" ref="G37:G38" si="13">F37*100/D37</f>
        <v>48.500749625187403</v>
      </c>
    </row>
    <row r="38" spans="1:7" ht="27" customHeight="1" thickBot="1" x14ac:dyDescent="0.35">
      <c r="A38" s="81"/>
      <c r="B38" s="82"/>
      <c r="C38" s="72" t="s">
        <v>65</v>
      </c>
      <c r="D38" s="113">
        <v>4216</v>
      </c>
      <c r="E38" s="113">
        <v>4067</v>
      </c>
      <c r="F38" s="114">
        <f t="shared" si="12"/>
        <v>149</v>
      </c>
      <c r="G38" s="115">
        <f t="shared" si="13"/>
        <v>3.5341555977229602</v>
      </c>
    </row>
    <row r="39" spans="1:7" ht="27" customHeight="1" thickTop="1" x14ac:dyDescent="0.3">
      <c r="A39" s="154" t="s">
        <v>41</v>
      </c>
      <c r="B39" s="156" t="s">
        <v>16</v>
      </c>
      <c r="C39" s="157"/>
      <c r="D39" s="108">
        <f>D40</f>
        <v>0</v>
      </c>
      <c r="E39" s="101">
        <f>E40</f>
        <v>77964</v>
      </c>
      <c r="F39" s="101">
        <f>F40</f>
        <v>0</v>
      </c>
      <c r="G39" s="116" t="s">
        <v>1</v>
      </c>
    </row>
    <row r="40" spans="1:7" ht="27" customHeight="1" x14ac:dyDescent="0.3">
      <c r="A40" s="154"/>
      <c r="B40" s="158" t="s">
        <v>41</v>
      </c>
      <c r="C40" s="43" t="s">
        <v>17</v>
      </c>
      <c r="D40" s="104">
        <f>D42</f>
        <v>0</v>
      </c>
      <c r="E40" s="105">
        <f>SUM(E41:E43)</f>
        <v>77964</v>
      </c>
      <c r="F40" s="105">
        <f>SUM(F42:F43)</f>
        <v>0</v>
      </c>
      <c r="G40" s="117" t="s">
        <v>1</v>
      </c>
    </row>
    <row r="41" spans="1:7" ht="27" customHeight="1" x14ac:dyDescent="0.3">
      <c r="A41" s="154"/>
      <c r="B41" s="159"/>
      <c r="C41" s="44" t="s">
        <v>42</v>
      </c>
      <c r="D41" s="91">
        <v>0</v>
      </c>
      <c r="E41" s="92">
        <v>70698</v>
      </c>
      <c r="F41" s="105">
        <f t="shared" ref="F41:F43" si="14">SUM(F43:F44)</f>
        <v>0</v>
      </c>
      <c r="G41" s="117" t="s">
        <v>50</v>
      </c>
    </row>
    <row r="42" spans="1:7" ht="27" customHeight="1" x14ac:dyDescent="0.3">
      <c r="A42" s="154"/>
      <c r="B42" s="159"/>
      <c r="C42" s="44" t="s">
        <v>72</v>
      </c>
      <c r="D42" s="91">
        <v>0</v>
      </c>
      <c r="E42" s="92">
        <v>7117</v>
      </c>
      <c r="F42" s="105">
        <f t="shared" si="14"/>
        <v>0</v>
      </c>
      <c r="G42" s="117" t="s">
        <v>53</v>
      </c>
    </row>
    <row r="43" spans="1:7" ht="27" customHeight="1" thickBot="1" x14ac:dyDescent="0.35">
      <c r="A43" s="155"/>
      <c r="B43" s="160"/>
      <c r="C43" s="46" t="s">
        <v>73</v>
      </c>
      <c r="D43" s="110">
        <v>0</v>
      </c>
      <c r="E43" s="111">
        <v>149</v>
      </c>
      <c r="F43" s="118">
        <f t="shared" si="14"/>
        <v>0</v>
      </c>
      <c r="G43" s="119" t="s">
        <v>53</v>
      </c>
    </row>
    <row r="44" spans="1:7" ht="14.25" thickTop="1" x14ac:dyDescent="0.3">
      <c r="F44" s="86"/>
    </row>
    <row r="45" spans="1:7" x14ac:dyDescent="0.3">
      <c r="A45" s="153"/>
      <c r="B45" s="153"/>
      <c r="C45" s="153"/>
      <c r="D45" s="153"/>
      <c r="E45" s="153"/>
      <c r="F45" s="153"/>
      <c r="G45" s="153"/>
    </row>
  </sheetData>
  <mergeCells count="17">
    <mergeCell ref="A1:G1"/>
    <mergeCell ref="A3:C3"/>
    <mergeCell ref="A4:C4"/>
    <mergeCell ref="A5:A22"/>
    <mergeCell ref="B5:C5"/>
    <mergeCell ref="B6:B12"/>
    <mergeCell ref="B13:B15"/>
    <mergeCell ref="B16:B22"/>
    <mergeCell ref="A45:G45"/>
    <mergeCell ref="A39:A43"/>
    <mergeCell ref="B39:C39"/>
    <mergeCell ref="B40:B43"/>
    <mergeCell ref="B23:C23"/>
    <mergeCell ref="B24:B26"/>
    <mergeCell ref="A27:A36"/>
    <mergeCell ref="B27:C27"/>
    <mergeCell ref="B28:B36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세입세출_총괄표</vt:lpstr>
      <vt:lpstr>세입결산서</vt:lpstr>
      <vt:lpstr>세출결산서</vt:lpstr>
      <vt:lpstr>세출결산서!Print_Area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CENTER_</cp:lastModifiedBy>
  <cp:lastPrinted>2023-03-16T00:55:39Z</cp:lastPrinted>
  <dcterms:created xsi:type="dcterms:W3CDTF">2017-01-12T02:13:16Z</dcterms:created>
  <dcterms:modified xsi:type="dcterms:W3CDTF">2023-03-16T00:58:02Z</dcterms:modified>
</cp:coreProperties>
</file>